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Mijn documenten\RSV GOLD\"/>
    </mc:Choice>
  </mc:AlternateContent>
  <xr:revisionPtr revIDLastSave="0" documentId="13_ncr:1_{2A8F93FC-4BA1-4BAA-B48B-A5A8F64D836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 Age at death" sheetId="10" r:id="rId1"/>
    <sheet name="2 Community-acquired infection" sheetId="5" r:id="rId2"/>
    <sheet name="2.1 Hospital-acquired infection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5" l="1"/>
  <c r="D9" i="6"/>
  <c r="C31" i="6"/>
  <c r="C32" i="6"/>
  <c r="C33" i="6"/>
  <c r="C34" i="6"/>
  <c r="G15" i="6"/>
  <c r="C31" i="5"/>
  <c r="C32" i="5"/>
  <c r="C33" i="5"/>
  <c r="C34" i="5"/>
  <c r="C35" i="5"/>
  <c r="G14" i="5"/>
  <c r="G15" i="5"/>
  <c r="G17" i="5"/>
  <c r="C24" i="10"/>
  <c r="C23" i="10"/>
  <c r="C22" i="10"/>
  <c r="G7" i="10"/>
  <c r="G6" i="10"/>
  <c r="G9" i="10" l="1"/>
  <c r="G10" i="10" s="1"/>
  <c r="G18" i="6"/>
  <c r="G16" i="6"/>
  <c r="G45" i="6"/>
  <c r="G52" i="6"/>
  <c r="G51" i="6"/>
  <c r="G46" i="6"/>
  <c r="G28" i="6"/>
  <c r="G27" i="6"/>
  <c r="G22" i="6"/>
  <c r="G21" i="6"/>
  <c r="G10" i="6"/>
  <c r="G9" i="6"/>
  <c r="G9" i="5"/>
  <c r="G8" i="5" l="1"/>
  <c r="G24" i="6"/>
  <c r="G12" i="6"/>
  <c r="G23" i="5"/>
  <c r="G51" i="5"/>
  <c r="G50" i="5"/>
  <c r="G45" i="5"/>
  <c r="G44" i="5"/>
  <c r="G39" i="5"/>
  <c r="G41" i="5" s="1"/>
  <c r="G38" i="5"/>
  <c r="G33" i="5"/>
  <c r="G32" i="5"/>
  <c r="G27" i="5"/>
  <c r="G29" i="5" s="1"/>
  <c r="G26" i="5"/>
  <c r="G21" i="5"/>
  <c r="G20" i="5"/>
  <c r="G54" i="6"/>
  <c r="G48" i="6"/>
  <c r="G30" i="6"/>
  <c r="G35" i="5" l="1"/>
  <c r="G53" i="5"/>
  <c r="G11" i="5"/>
  <c r="G47" i="5"/>
</calcChain>
</file>

<file path=xl/sharedStrings.xml><?xml version="1.0" encoding="utf-8"?>
<sst xmlns="http://schemas.openxmlformats.org/spreadsheetml/2006/main" count="109" uniqueCount="47">
  <si>
    <t>Age at death</t>
  </si>
  <si>
    <t xml:space="preserve">Please fill in the available dates in the dd-mm-yy column (grey cells). If the day of birth and/or death is not available, please fill in the first day of the month of birth/death (e.g. 01-01-00, if the child was born in January 2000). </t>
  </si>
  <si>
    <t>If the age at death is not correct (e.g. negative), the cells become highlighted (e.g. red). In case the cells become highlighted, please reconsider the respective dates in the dd-mm-yy column.</t>
  </si>
  <si>
    <t>Variable</t>
  </si>
  <si>
    <t>dd-mm-yy</t>
  </si>
  <si>
    <t>Date of birth</t>
  </si>
  <si>
    <t>Date of death</t>
  </si>
  <si>
    <t>days</t>
  </si>
  <si>
    <t>months</t>
  </si>
  <si>
    <t>We prefer age at death in days over months, if possible.</t>
  </si>
  <si>
    <t>Community-acquired RSV infection</t>
  </si>
  <si>
    <t xml:space="preserve">In case it is unknown whether the infection was community- or hospital-acquired, please use the community-acquired sheet. </t>
  </si>
  <si>
    <t xml:space="preserve">Please fill in the available dates in the dd-mm-yy column (grey cells). If not available or not applicable, please fill in N/A. </t>
  </si>
  <si>
    <t>If the time intervals are not correct (e.g. negative), the cells become highlighted (e.g. red). In case the cells become highlighted, please reconsider the respective dates in the dd-mm-yy column.</t>
  </si>
  <si>
    <t>In-hospital death</t>
  </si>
  <si>
    <r>
      <t xml:space="preserve">Date of death </t>
    </r>
    <r>
      <rPr>
        <i/>
        <sz val="10"/>
        <color theme="1"/>
        <rFont val="Segoe UI"/>
      </rPr>
      <t>(please fill in the date of death at sheet '1 Age ate death')</t>
    </r>
  </si>
  <si>
    <t>Date of hospital admission</t>
  </si>
  <si>
    <t>Date of onset of symptoms</t>
  </si>
  <si>
    <t xml:space="preserve">Date of first contact with health care provider </t>
  </si>
  <si>
    <t xml:space="preserve">Date of hospital admission </t>
  </si>
  <si>
    <r>
      <t xml:space="preserve">In case of </t>
    </r>
    <r>
      <rPr>
        <b/>
        <u/>
        <sz val="10"/>
        <color theme="1"/>
        <rFont val="Segoe UI"/>
        <family val="2"/>
      </rPr>
      <t>community death</t>
    </r>
    <r>
      <rPr>
        <sz val="10"/>
        <color theme="1"/>
        <rFont val="Segoe UI"/>
        <family val="2"/>
      </rPr>
      <t>, date of discharge</t>
    </r>
  </si>
  <si>
    <t xml:space="preserve">Date of intensive care admission </t>
  </si>
  <si>
    <t>Community death</t>
  </si>
  <si>
    <t>Date of intensive care discharge/date of death in intensive care</t>
  </si>
  <si>
    <t xml:space="preserve">Start date of respiratory support </t>
  </si>
  <si>
    <t>Date of discharge from hospital</t>
  </si>
  <si>
    <t>Stop date of respiratory support/date of death with respiratory support</t>
  </si>
  <si>
    <t>Start date of respiratory support</t>
  </si>
  <si>
    <t>Date of first contact with health care provider</t>
  </si>
  <si>
    <t>Hospital-acquired RSV infection</t>
  </si>
  <si>
    <t>Date of positive RSV diagnostic test</t>
  </si>
  <si>
    <t>Date of intensive care admission (from the moment of positive RSV diagnostic test)</t>
  </si>
  <si>
    <t>Date of intensive care discharge/death in intensive care</t>
  </si>
  <si>
    <t>Start date of respiratory support (from the moment of positive RSV diagnostic test)</t>
  </si>
  <si>
    <t>Date of discharge from intensive care/death in intensive care</t>
  </si>
  <si>
    <t xml:space="preserve">In case of a hospital-acquired infection, this answer should be 0 days. </t>
  </si>
  <si>
    <t>Question 4.1.2 Age at death in months</t>
  </si>
  <si>
    <t>Question 4.1.1 Age at death in days</t>
  </si>
  <si>
    <t>Date of intensive care admission</t>
  </si>
  <si>
    <t>Question 7.1.1.1 Length of hospital stay</t>
  </si>
  <si>
    <t>Question 7.1.2.1.1 Length of intensive care stay</t>
  </si>
  <si>
    <t>Question 7.3.1.1 Length of respiratory support</t>
  </si>
  <si>
    <t>Question 7.4.1 Time interval between onset of RSV related symptoms and first contact with health care provider</t>
  </si>
  <si>
    <t>Question 7.1.3.1 Time interval between onset of RSV related symptoms and hospital admission</t>
  </si>
  <si>
    <t>Question 7.7.1 Time interval between onset of RSV related symptoms and death</t>
  </si>
  <si>
    <t xml:space="preserve">Question 7.1.4.1 Time interval between hospital admission and death </t>
  </si>
  <si>
    <t>We define a nosocomial RSV infection as a positive laboratory-confirmed RSV test in combination with a ≥48 hour timeframe between hospital admission and onset of respiratory symptoms, or as reported by the RSV GOLD collaborator.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</si>
</sst>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&quot;&quot;"/>
    <numFmt numFmtId="165" formatCode="[$-413]mmm/yy;@"/>
    <numFmt numFmtId="166" formatCode="d/mm/yy;@"/>
    <numFmt numFmtId="167" formatCode="dd/mm/yy;@"/>
    <numFmt numFmtId="168" formatCode="0.0000"/>
  </numFmts>
  <fonts count="14" x14ac:knownFonts="1"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u/>
      <sz val="10"/>
      <color theme="1"/>
      <name val="Segoe UI"/>
      <family val="2"/>
    </font>
    <font>
      <b/>
      <u/>
      <sz val="10"/>
      <color theme="1"/>
      <name val="Segoe UI"/>
      <family val="2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i/>
      <sz val="11"/>
      <color theme="1"/>
      <name val="Segoe UI"/>
      <family val="2"/>
    </font>
    <font>
      <b/>
      <i/>
      <sz val="11"/>
      <color theme="1"/>
      <name val="Segoe UI"/>
      <family val="2"/>
    </font>
    <font>
      <sz val="10"/>
      <name val="Segoe UI"/>
      <family val="2"/>
    </font>
    <font>
      <b/>
      <u/>
      <sz val="10"/>
      <color theme="1"/>
      <name val="Segoe UI"/>
    </font>
    <font>
      <i/>
      <sz val="10"/>
      <color theme="1"/>
      <name val="Segoe UI"/>
    </font>
  </fonts>
  <fills count="9">
    <fill>
      <patternFill patternType="none"/>
    </fill>
    <fill>
      <patternFill patternType="gray125"/>
    </fill>
    <fill>
      <patternFill patternType="solid">
        <fgColor rgb="FFFFDC6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66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7" fontId="1" fillId="3" borderId="7" xfId="0" applyNumberFormat="1" applyFont="1" applyFill="1" applyBorder="1" applyAlignment="1" applyProtection="1">
      <alignment horizontal="right" vertical="center"/>
      <protection locked="0"/>
    </xf>
    <xf numFmtId="167" fontId="1" fillId="3" borderId="10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10" fillId="2" borderId="0" xfId="0" applyFont="1" applyFill="1"/>
    <xf numFmtId="0" fontId="3" fillId="2" borderId="0" xfId="0" applyFont="1" applyFill="1"/>
    <xf numFmtId="0" fontId="9" fillId="2" borderId="0" xfId="0" applyFont="1" applyFill="1"/>
    <xf numFmtId="164" fontId="1" fillId="2" borderId="0" xfId="0" applyNumberFormat="1" applyFont="1" applyFill="1"/>
    <xf numFmtId="0" fontId="2" fillId="3" borderId="2" xfId="0" applyFont="1" applyFill="1" applyBorder="1" applyAlignment="1">
      <alignment horizontal="right" vertical="center"/>
    </xf>
    <xf numFmtId="0" fontId="1" fillId="3" borderId="3" xfId="0" applyFont="1" applyFill="1" applyBorder="1"/>
    <xf numFmtId="167" fontId="1" fillId="3" borderId="4" xfId="0" applyNumberFormat="1" applyFont="1" applyFill="1" applyBorder="1"/>
    <xf numFmtId="0" fontId="2" fillId="3" borderId="5" xfId="0" applyFont="1" applyFill="1" applyBorder="1"/>
    <xf numFmtId="0" fontId="1" fillId="3" borderId="6" xfId="0" applyFont="1" applyFill="1" applyBorder="1"/>
    <xf numFmtId="167" fontId="1" fillId="3" borderId="0" xfId="0" applyNumberFormat="1" applyFont="1" applyFill="1"/>
    <xf numFmtId="0" fontId="2" fillId="3" borderId="7" xfId="0" applyFont="1" applyFill="1" applyBorder="1"/>
    <xf numFmtId="164" fontId="1" fillId="3" borderId="0" xfId="0" applyNumberFormat="1" applyFont="1" applyFill="1"/>
    <xf numFmtId="0" fontId="1" fillId="2" borderId="6" xfId="0" applyFont="1" applyFill="1" applyBorder="1"/>
    <xf numFmtId="165" fontId="2" fillId="2" borderId="4" xfId="0" applyNumberFormat="1" applyFont="1" applyFill="1" applyBorder="1" applyAlignment="1">
      <alignment horizontal="right"/>
    </xf>
    <xf numFmtId="0" fontId="2" fillId="3" borderId="1" xfId="0" applyFont="1" applyFill="1" applyBorder="1"/>
    <xf numFmtId="0" fontId="2" fillId="3" borderId="8" xfId="0" applyFont="1" applyFill="1" applyBorder="1"/>
    <xf numFmtId="0" fontId="2" fillId="3" borderId="2" xfId="0" applyFont="1" applyFill="1" applyBorder="1"/>
    <xf numFmtId="165" fontId="2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4" fontId="1" fillId="2" borderId="0" xfId="0" applyNumberFormat="1" applyFont="1" applyFill="1"/>
    <xf numFmtId="165" fontId="1" fillId="2" borderId="0" xfId="0" applyNumberFormat="1" applyFont="1" applyFill="1"/>
    <xf numFmtId="2" fontId="2" fillId="2" borderId="0" xfId="0" applyNumberFormat="1" applyFont="1" applyFill="1"/>
    <xf numFmtId="2" fontId="1" fillId="2" borderId="0" xfId="0" applyNumberFormat="1" applyFont="1" applyFill="1"/>
    <xf numFmtId="165" fontId="2" fillId="2" borderId="0" xfId="0" applyNumberFormat="1" applyFont="1" applyFill="1"/>
    <xf numFmtId="0" fontId="0" fillId="2" borderId="0" xfId="0" applyFill="1"/>
    <xf numFmtId="0" fontId="4" fillId="2" borderId="0" xfId="0" applyFont="1" applyFill="1"/>
    <xf numFmtId="0" fontId="2" fillId="4" borderId="14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7" fillId="2" borderId="0" xfId="0" applyFont="1" applyFill="1" applyAlignment="1">
      <alignment vertical="center"/>
    </xf>
    <xf numFmtId="0" fontId="4" fillId="5" borderId="13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1" fillId="8" borderId="15" xfId="0" applyFont="1" applyFill="1" applyBorder="1"/>
    <xf numFmtId="0" fontId="11" fillId="3" borderId="12" xfId="0" applyFont="1" applyFill="1" applyBorder="1"/>
    <xf numFmtId="0" fontId="1" fillId="3" borderId="10" xfId="0" applyFont="1" applyFill="1" applyBorder="1"/>
    <xf numFmtId="14" fontId="7" fillId="2" borderId="0" xfId="0" applyNumberFormat="1" applyFont="1" applyFill="1" applyAlignment="1">
      <alignment vertical="center"/>
    </xf>
    <xf numFmtId="166" fontId="1" fillId="2" borderId="0" xfId="0" applyNumberFormat="1" applyFont="1" applyFill="1"/>
    <xf numFmtId="164" fontId="0" fillId="2" borderId="0" xfId="0" applyNumberFormat="1" applyFill="1"/>
    <xf numFmtId="0" fontId="8" fillId="2" borderId="0" xfId="0" applyFont="1" applyFill="1"/>
    <xf numFmtId="164" fontId="9" fillId="2" borderId="0" xfId="0" applyNumberFormat="1" applyFont="1" applyFill="1"/>
    <xf numFmtId="0" fontId="4" fillId="3" borderId="3" xfId="0" applyFont="1" applyFill="1" applyBorder="1"/>
    <xf numFmtId="164" fontId="1" fillId="3" borderId="4" xfId="0" applyNumberFormat="1" applyFont="1" applyFill="1" applyBorder="1"/>
    <xf numFmtId="0" fontId="11" fillId="2" borderId="0" xfId="0" applyFont="1" applyFill="1"/>
    <xf numFmtId="0" fontId="1" fillId="5" borderId="13" xfId="0" applyFont="1" applyFill="1" applyBorder="1"/>
    <xf numFmtId="0" fontId="11" fillId="3" borderId="0" xfId="0" applyFont="1" applyFill="1"/>
    <xf numFmtId="0" fontId="1" fillId="7" borderId="13" xfId="0" applyFont="1" applyFill="1" applyBorder="1"/>
    <xf numFmtId="0" fontId="1" fillId="6" borderId="13" xfId="0" applyFont="1" applyFill="1" applyBorder="1"/>
    <xf numFmtId="0" fontId="1" fillId="2" borderId="4" xfId="0" applyFont="1" applyFill="1" applyBorder="1"/>
    <xf numFmtId="0" fontId="3" fillId="3" borderId="11" xfId="0" applyFont="1" applyFill="1" applyBorder="1"/>
    <xf numFmtId="14" fontId="1" fillId="3" borderId="4" xfId="0" applyNumberFormat="1" applyFont="1" applyFill="1" applyBorder="1"/>
    <xf numFmtId="14" fontId="1" fillId="3" borderId="0" xfId="0" applyNumberFormat="1" applyFont="1" applyFill="1"/>
    <xf numFmtId="0" fontId="2" fillId="3" borderId="4" xfId="0" applyFont="1" applyFill="1" applyBorder="1"/>
    <xf numFmtId="14" fontId="1" fillId="2" borderId="4" xfId="0" applyNumberFormat="1" applyFont="1" applyFill="1" applyBorder="1"/>
    <xf numFmtId="0" fontId="2" fillId="2" borderId="4" xfId="0" applyFont="1" applyFill="1" applyBorder="1"/>
    <xf numFmtId="0" fontId="3" fillId="2" borderId="12" xfId="0" applyFont="1" applyFill="1" applyBorder="1"/>
    <xf numFmtId="14" fontId="1" fillId="2" borderId="12" xfId="0" applyNumberFormat="1" applyFont="1" applyFill="1" applyBorder="1"/>
    <xf numFmtId="0" fontId="2" fillId="2" borderId="12" xfId="0" applyFont="1" applyFill="1" applyBorder="1"/>
    <xf numFmtId="0" fontId="3" fillId="3" borderId="6" xfId="0" applyFont="1" applyFill="1" applyBorder="1"/>
    <xf numFmtId="0" fontId="1" fillId="3" borderId="11" xfId="0" applyFont="1" applyFill="1" applyBorder="1"/>
    <xf numFmtId="0" fontId="1" fillId="4" borderId="13" xfId="0" applyFont="1" applyFill="1" applyBorder="1"/>
    <xf numFmtId="0" fontId="1" fillId="2" borderId="12" xfId="0" applyFont="1" applyFill="1" applyBorder="1"/>
    <xf numFmtId="0" fontId="11" fillId="2" borderId="12" xfId="0" applyFont="1" applyFill="1" applyBorder="1"/>
    <xf numFmtId="0" fontId="1" fillId="3" borderId="1" xfId="0" applyFont="1" applyFill="1" applyBorder="1"/>
    <xf numFmtId="164" fontId="1" fillId="3" borderId="8" xfId="0" applyNumberFormat="1" applyFont="1" applyFill="1" applyBorder="1"/>
    <xf numFmtId="0" fontId="12" fillId="3" borderId="3" xfId="0" applyFont="1" applyFill="1" applyBorder="1"/>
    <xf numFmtId="0" fontId="1" fillId="3" borderId="8" xfId="0" applyFont="1" applyFill="1" applyBorder="1"/>
    <xf numFmtId="167" fontId="1" fillId="3" borderId="7" xfId="0" applyNumberFormat="1" applyFont="1" applyFill="1" applyBorder="1" applyAlignment="1">
      <alignment horizontal="right" vertical="center"/>
    </xf>
    <xf numFmtId="168" fontId="2" fillId="3" borderId="8" xfId="0" applyNumberFormat="1" applyFon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</cellXfs>
  <cellStyles count="1">
    <cellStyle name="Standaard" xfId="0" builtinId="0"/>
  </cellStyles>
  <dxfs count="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9966FF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66FF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66FF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C6D"/>
      <color rgb="FF9966FF"/>
      <color rgb="FF99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3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3</xdr:col>
      <xdr:colOff>3962400</xdr:colOff>
      <xdr:row>19</xdr:row>
      <xdr:rowOff>1</xdr:rowOff>
    </xdr:to>
    <xdr:pic>
      <xdr:nvPicPr>
        <xdr:cNvPr id="4" name="Afbeelding 3" descr="https://rsvgold.com/wp-content/uploads/2018/11/Logo-nieuw-1250x533.png">
          <a:extLst>
            <a:ext uri="{FF2B5EF4-FFF2-40B4-BE49-F238E27FC236}">
              <a16:creationId xmlns:a16="http://schemas.microsoft.com/office/drawing/2014/main" id="{491F3C6C-7C0C-E84F-B0CE-55F5D285A36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5280" t="14071" r="17120" b="33583"/>
        <a:stretch/>
      </xdr:blipFill>
      <xdr:spPr bwMode="auto">
        <a:xfrm>
          <a:off x="279400" y="1917700"/>
          <a:ext cx="4876800" cy="16256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4</xdr:col>
      <xdr:colOff>9526</xdr:colOff>
      <xdr:row>28</xdr:row>
      <xdr:rowOff>25400</xdr:rowOff>
    </xdr:to>
    <xdr:pic>
      <xdr:nvPicPr>
        <xdr:cNvPr id="5" name="Afbeelding 4" descr="https://rsvgold.com/wp-content/uploads/2018/11/Logo-nieuw-1250x533.png">
          <a:extLst>
            <a:ext uri="{FF2B5EF4-FFF2-40B4-BE49-F238E27FC236}">
              <a16:creationId xmlns:a16="http://schemas.microsoft.com/office/drawing/2014/main" id="{EF7ACA44-E883-2041-889C-41D89A1E2EC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5280" t="14071" r="17120" b="33583"/>
        <a:stretch/>
      </xdr:blipFill>
      <xdr:spPr bwMode="auto">
        <a:xfrm>
          <a:off x="279400" y="3352800"/>
          <a:ext cx="5165726" cy="18034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4</xdr:col>
      <xdr:colOff>11571</xdr:colOff>
      <xdr:row>28</xdr:row>
      <xdr:rowOff>0</xdr:rowOff>
    </xdr:to>
    <xdr:pic>
      <xdr:nvPicPr>
        <xdr:cNvPr id="4" name="Afbeelding 3" descr="https://rsvgold.com/wp-content/uploads/2018/11/Logo-nieuw-1250x533.png">
          <a:extLst>
            <a:ext uri="{FF2B5EF4-FFF2-40B4-BE49-F238E27FC236}">
              <a16:creationId xmlns:a16="http://schemas.microsoft.com/office/drawing/2014/main" id="{FC5E59B7-A5F6-9041-BFBB-D5D28DC5DDE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5280" t="14071" r="17120" b="33583"/>
        <a:stretch/>
      </xdr:blipFill>
      <xdr:spPr bwMode="auto">
        <a:xfrm>
          <a:off x="279400" y="2997200"/>
          <a:ext cx="5701171" cy="1955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tabSelected="1" workbookViewId="0">
      <selection activeCell="D9" sqref="D9"/>
    </sheetView>
  </sheetViews>
  <sheetFormatPr defaultColWidth="9" defaultRowHeight="15" x14ac:dyDescent="0.3"/>
  <cols>
    <col min="1" max="1" width="3.625" style="5" customWidth="1"/>
    <col min="2" max="2" width="5.875" style="5" customWidth="1"/>
    <col min="3" max="3" width="6.125" style="5" customWidth="1"/>
    <col min="4" max="4" width="52.125" style="5" customWidth="1"/>
    <col min="5" max="5" width="12.125" style="5" customWidth="1"/>
    <col min="6" max="6" width="57" style="5" customWidth="1"/>
    <col min="7" max="7" width="9.375" style="5" bestFit="1" customWidth="1"/>
    <col min="8" max="8" width="6.625" style="3" bestFit="1" customWidth="1"/>
    <col min="9" max="16384" width="9" style="5"/>
  </cols>
  <sheetData>
    <row r="1" spans="1:8" ht="21.75" x14ac:dyDescent="0.4">
      <c r="A1" s="3"/>
      <c r="B1" s="4" t="s">
        <v>0</v>
      </c>
      <c r="C1" s="4"/>
    </row>
    <row r="2" spans="1:8" s="7" customFormat="1" ht="15" customHeight="1" x14ac:dyDescent="0.25"/>
    <row r="3" spans="1:8" ht="15" customHeight="1" x14ac:dyDescent="0.3">
      <c r="A3" s="3"/>
      <c r="B3" s="8" t="s">
        <v>1</v>
      </c>
      <c r="C3" s="8"/>
      <c r="G3" s="9"/>
    </row>
    <row r="4" spans="1:8" ht="15" customHeight="1" x14ac:dyDescent="0.3">
      <c r="A4" s="3"/>
      <c r="B4" s="8" t="s">
        <v>2</v>
      </c>
      <c r="C4" s="8"/>
      <c r="G4" s="9"/>
    </row>
    <row r="5" spans="1:8" ht="15" customHeight="1" x14ac:dyDescent="0.3">
      <c r="A5" s="3"/>
      <c r="B5" s="8"/>
      <c r="C5" s="8"/>
      <c r="G5" s="9"/>
    </row>
    <row r="6" spans="1:8" x14ac:dyDescent="0.3">
      <c r="B6" s="75" t="s">
        <v>3</v>
      </c>
      <c r="C6" s="76"/>
      <c r="D6" s="10" t="s">
        <v>4</v>
      </c>
      <c r="F6" s="11" t="s">
        <v>5</v>
      </c>
      <c r="G6" s="12" t="str">
        <f>IF(NOT(D7=""),D7,"N/A")</f>
        <v>N/A</v>
      </c>
      <c r="H6" s="13"/>
    </row>
    <row r="7" spans="1:8" x14ac:dyDescent="0.3">
      <c r="B7" s="77" t="s">
        <v>5</v>
      </c>
      <c r="C7" s="78"/>
      <c r="D7" s="1"/>
      <c r="F7" s="14" t="s">
        <v>6</v>
      </c>
      <c r="G7" s="15" t="str">
        <f>IF(NOT(D8=""),D8,"N/A")</f>
        <v>N/A</v>
      </c>
      <c r="H7" s="16"/>
    </row>
    <row r="8" spans="1:8" x14ac:dyDescent="0.3">
      <c r="A8" s="3"/>
      <c r="B8" s="79" t="s">
        <v>6</v>
      </c>
      <c r="C8" s="80"/>
      <c r="D8" s="1"/>
      <c r="F8" s="14"/>
      <c r="G8" s="17"/>
      <c r="H8" s="16"/>
    </row>
    <row r="9" spans="1:8" x14ac:dyDescent="0.3">
      <c r="A9" s="18"/>
      <c r="D9" s="19"/>
      <c r="F9" s="20" t="s">
        <v>37</v>
      </c>
      <c r="G9" s="21" t="str">
        <f>IF(OR(D7="",D8="",D7="N/A",D8="N/A"),"N/A",G7-G6)</f>
        <v>N/A</v>
      </c>
      <c r="H9" s="22" t="s">
        <v>7</v>
      </c>
    </row>
    <row r="10" spans="1:8" x14ac:dyDescent="0.3">
      <c r="A10" s="18"/>
      <c r="C10" s="3"/>
      <c r="D10" s="23"/>
      <c r="F10" s="20" t="s">
        <v>36</v>
      </c>
      <c r="G10" s="74" t="str">
        <f>IF(OR(G9="",G9="N/A"),"N/A",G9*0.0328549112)</f>
        <v>N/A</v>
      </c>
      <c r="H10" s="22" t="s">
        <v>8</v>
      </c>
    </row>
    <row r="11" spans="1:8" ht="16.5" x14ac:dyDescent="0.3">
      <c r="A11" s="18"/>
      <c r="D11" s="24"/>
      <c r="F11" s="6" t="s">
        <v>9</v>
      </c>
      <c r="G11" s="3"/>
    </row>
    <row r="12" spans="1:8" x14ac:dyDescent="0.3">
      <c r="A12" s="18"/>
      <c r="D12" s="24"/>
      <c r="F12" s="3"/>
      <c r="G12" s="3"/>
    </row>
    <row r="13" spans="1:8" x14ac:dyDescent="0.3">
      <c r="A13" s="18"/>
      <c r="D13" s="25"/>
      <c r="G13" s="26"/>
    </row>
    <row r="14" spans="1:8" x14ac:dyDescent="0.3">
      <c r="A14" s="18"/>
      <c r="D14" s="25"/>
      <c r="G14" s="26"/>
    </row>
    <row r="15" spans="1:8" x14ac:dyDescent="0.3">
      <c r="A15" s="18"/>
      <c r="D15" s="25"/>
      <c r="G15" s="9"/>
    </row>
    <row r="16" spans="1:8" x14ac:dyDescent="0.3">
      <c r="A16" s="18"/>
      <c r="D16" s="25"/>
      <c r="F16" s="3"/>
      <c r="G16" s="27"/>
    </row>
    <row r="17" spans="1:7" s="3" customFormat="1" x14ac:dyDescent="0.3">
      <c r="A17" s="18"/>
      <c r="B17" s="5"/>
      <c r="C17" s="5"/>
      <c r="D17" s="25"/>
      <c r="E17" s="5"/>
      <c r="F17" s="5"/>
      <c r="G17" s="28"/>
    </row>
    <row r="18" spans="1:7" s="3" customFormat="1" x14ac:dyDescent="0.3">
      <c r="A18" s="5"/>
      <c r="B18" s="5"/>
      <c r="C18" s="5"/>
      <c r="D18" s="25"/>
      <c r="E18" s="5"/>
      <c r="F18" s="5"/>
      <c r="G18" s="25"/>
    </row>
    <row r="19" spans="1:7" s="3" customFormat="1" x14ac:dyDescent="0.3">
      <c r="A19" s="5"/>
      <c r="B19" s="5"/>
      <c r="C19" s="25"/>
      <c r="D19" s="5"/>
      <c r="E19" s="5"/>
      <c r="F19" s="25"/>
      <c r="G19" s="5"/>
    </row>
    <row r="20" spans="1:7" s="3" customFormat="1" x14ac:dyDescent="0.3">
      <c r="A20" s="5"/>
      <c r="B20" s="5"/>
      <c r="C20" s="5"/>
      <c r="D20" s="5"/>
      <c r="E20" s="5"/>
      <c r="G20" s="29"/>
    </row>
    <row r="21" spans="1:7" ht="16.5" x14ac:dyDescent="0.3">
      <c r="A21" s="3"/>
      <c r="B21" s="3"/>
      <c r="C21" s="30"/>
      <c r="D21" s="30"/>
    </row>
    <row r="22" spans="1:7" ht="16.5" x14ac:dyDescent="0.3">
      <c r="A22" s="31"/>
      <c r="B22" s="32"/>
      <c r="C22" s="33" t="str">
        <f>"= age at death is negative"</f>
        <v>= age at death is negative</v>
      </c>
      <c r="D22" s="34"/>
      <c r="F22" s="35"/>
    </row>
    <row r="23" spans="1:7" x14ac:dyDescent="0.3">
      <c r="B23" s="36"/>
      <c r="C23" s="37" t="str">
        <f>"= age at death is &lt;2 days (incubation 2-8 days): was this death RSV-related?"</f>
        <v>= age at death is &lt;2 days (incubation 2-8 days): was this death RSV-related?</v>
      </c>
      <c r="D23" s="38"/>
      <c r="G23" s="25"/>
    </row>
    <row r="24" spans="1:7" ht="15" customHeight="1" x14ac:dyDescent="0.3">
      <c r="B24" s="39"/>
      <c r="C24" s="40" t="str">
        <f>"= date is in the future"</f>
        <v>= date is in the future</v>
      </c>
      <c r="D24" s="41"/>
      <c r="F24" s="42"/>
      <c r="G24" s="25"/>
    </row>
    <row r="25" spans="1:7" x14ac:dyDescent="0.3">
      <c r="D25" s="26"/>
    </row>
    <row r="26" spans="1:7" x14ac:dyDescent="0.3">
      <c r="D26" s="43"/>
      <c r="F26" s="3"/>
      <c r="G26" s="3"/>
    </row>
    <row r="28" spans="1:7" x14ac:dyDescent="0.3">
      <c r="A28" s="31"/>
      <c r="B28" s="31"/>
    </row>
    <row r="29" spans="1:7" x14ac:dyDescent="0.3">
      <c r="C29" s="25"/>
      <c r="G29" s="25"/>
    </row>
    <row r="30" spans="1:7" x14ac:dyDescent="0.3">
      <c r="G30" s="25"/>
    </row>
    <row r="32" spans="1:7" x14ac:dyDescent="0.3">
      <c r="F32" s="3"/>
      <c r="G32" s="3"/>
    </row>
    <row r="35" spans="1:7" x14ac:dyDescent="0.3">
      <c r="A35" s="3"/>
      <c r="B35" s="3"/>
      <c r="G35" s="25"/>
    </row>
    <row r="36" spans="1:7" x14ac:dyDescent="0.3">
      <c r="G36" s="25"/>
    </row>
    <row r="38" spans="1:7" x14ac:dyDescent="0.3">
      <c r="F38" s="3"/>
      <c r="G38" s="3"/>
    </row>
    <row r="39" spans="1:7" x14ac:dyDescent="0.3">
      <c r="G39" s="25"/>
    </row>
    <row r="41" spans="1:7" x14ac:dyDescent="0.3">
      <c r="A41" s="3"/>
      <c r="B41" s="3"/>
      <c r="G41" s="25"/>
    </row>
    <row r="42" spans="1:7" x14ac:dyDescent="0.3">
      <c r="C42" s="25"/>
      <c r="G42" s="25"/>
    </row>
    <row r="43" spans="1:7" x14ac:dyDescent="0.3">
      <c r="C43" s="25"/>
    </row>
    <row r="44" spans="1:7" x14ac:dyDescent="0.3">
      <c r="F44" s="3"/>
      <c r="G44" s="3"/>
    </row>
    <row r="45" spans="1:7" x14ac:dyDescent="0.3">
      <c r="G45" s="25"/>
    </row>
    <row r="47" spans="1:7" x14ac:dyDescent="0.3">
      <c r="G47" s="25"/>
    </row>
    <row r="48" spans="1:7" x14ac:dyDescent="0.3">
      <c r="A48" s="3"/>
      <c r="B48" s="3"/>
      <c r="G48" s="25"/>
    </row>
    <row r="49" spans="1:7" x14ac:dyDescent="0.3">
      <c r="C49" s="25"/>
    </row>
    <row r="50" spans="1:7" x14ac:dyDescent="0.3">
      <c r="C50" s="25"/>
      <c r="F50" s="3"/>
      <c r="G50" s="3"/>
    </row>
    <row r="51" spans="1:7" x14ac:dyDescent="0.3">
      <c r="G51" s="25"/>
    </row>
    <row r="52" spans="1:7" x14ac:dyDescent="0.3">
      <c r="G52" s="25"/>
    </row>
    <row r="53" spans="1:7" x14ac:dyDescent="0.3">
      <c r="G53" s="25"/>
    </row>
    <row r="54" spans="1:7" x14ac:dyDescent="0.3">
      <c r="G54" s="25"/>
    </row>
    <row r="55" spans="1:7" x14ac:dyDescent="0.3">
      <c r="A55" s="3"/>
      <c r="B55" s="3"/>
    </row>
    <row r="56" spans="1:7" x14ac:dyDescent="0.3">
      <c r="C56" s="25"/>
      <c r="F56" s="3"/>
      <c r="G56" s="3"/>
    </row>
    <row r="57" spans="1:7" x14ac:dyDescent="0.3">
      <c r="C57" s="25"/>
      <c r="F57" s="3"/>
    </row>
    <row r="58" spans="1:7" x14ac:dyDescent="0.3">
      <c r="G58" s="25"/>
    </row>
    <row r="59" spans="1:7" x14ac:dyDescent="0.3">
      <c r="G59" s="25"/>
    </row>
    <row r="61" spans="1:7" x14ac:dyDescent="0.3">
      <c r="A61" s="3"/>
      <c r="B61" s="3"/>
    </row>
    <row r="62" spans="1:7" x14ac:dyDescent="0.3">
      <c r="A62" s="3"/>
      <c r="B62" s="3"/>
    </row>
    <row r="63" spans="1:7" x14ac:dyDescent="0.3">
      <c r="C63" s="25"/>
    </row>
    <row r="64" spans="1:7" x14ac:dyDescent="0.3">
      <c r="C64" s="25"/>
    </row>
    <row r="69" spans="1:3" x14ac:dyDescent="0.3">
      <c r="A69" s="3"/>
      <c r="B69" s="3"/>
    </row>
    <row r="70" spans="1:3" x14ac:dyDescent="0.3">
      <c r="C70" s="25"/>
    </row>
    <row r="71" spans="1:3" x14ac:dyDescent="0.3">
      <c r="C71" s="25"/>
    </row>
  </sheetData>
  <sheetProtection algorithmName="SHA-512" hashValue="yglPrSSKmIG/2kvsGiMjSnDX/njgi4irIDV7398IfK1d0Vn+/Pu98eF7unbeUB7xGBvdKVuPeVT5fpkANRKgpA==" saltValue="FuQoOeUGUZcQwe4eQQZ3XQ==" spinCount="100000" sheet="1" objects="1" scenarios="1"/>
  <mergeCells count="3">
    <mergeCell ref="B6:C6"/>
    <mergeCell ref="B7:C7"/>
    <mergeCell ref="B8:C8"/>
  </mergeCells>
  <conditionalFormatting sqref="F9:H10">
    <cfRule type="expression" dxfId="56" priority="2">
      <formula>$G9&lt;0</formula>
    </cfRule>
    <cfRule type="expression" dxfId="55" priority="12">
      <formula>AND($G$9&gt;=0,$G$9&lt;2)</formula>
    </cfRule>
  </conditionalFormatting>
  <conditionalFormatting sqref="F20:H20">
    <cfRule type="expression" dxfId="54" priority="11">
      <formula>$G20&lt;0</formula>
    </cfRule>
  </conditionalFormatting>
  <conditionalFormatting sqref="F26:H26">
    <cfRule type="expression" dxfId="53" priority="10">
      <formula>$G26&lt;0</formula>
    </cfRule>
  </conditionalFormatting>
  <conditionalFormatting sqref="F32:H32">
    <cfRule type="expression" dxfId="52" priority="9">
      <formula>$G32&lt;0</formula>
    </cfRule>
  </conditionalFormatting>
  <conditionalFormatting sqref="F38:H38">
    <cfRule type="expression" dxfId="51" priority="8">
      <formula>$G38&lt;0</formula>
    </cfRule>
  </conditionalFormatting>
  <conditionalFormatting sqref="F44:H44">
    <cfRule type="expression" dxfId="50" priority="7">
      <formula>$G44&lt;0</formula>
    </cfRule>
  </conditionalFormatting>
  <conditionalFormatting sqref="F50:H50">
    <cfRule type="expression" dxfId="49" priority="6">
      <formula>$G50&lt;0</formula>
    </cfRule>
  </conditionalFormatting>
  <conditionalFormatting sqref="F56:H56">
    <cfRule type="expression" dxfId="48" priority="5">
      <formula>$G56&lt;0</formula>
    </cfRule>
  </conditionalFormatting>
  <conditionalFormatting sqref="D7:D8">
    <cfRule type="expression" dxfId="47" priority="1">
      <formula>$D7=""</formula>
    </cfRule>
    <cfRule type="expression" dxfId="46" priority="4">
      <formula>IF(NOT(OR($D7="",$D7="N/A")),$D7&gt;TODAY())</formula>
    </cfRule>
  </conditionalFormatting>
  <conditionalFormatting sqref="F16:H16">
    <cfRule type="expression" dxfId="45" priority="3">
      <formula>$G16&lt;0</formula>
    </cfRule>
  </conditionalFormatting>
  <dataValidations count="1">
    <dataValidation type="date" operator="lessThanOrEqual" allowBlank="1" showInputMessage="1" showErrorMessage="1" sqref="C63 C56:C57 C70:C71 C42 G51 G53:G54 G58:G59 G45 G41:G42 G47 G35:G36 G39" xr:uid="{00000000-0002-0000-0000-000000000000}">
      <formula1>TODAY()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8"/>
  <sheetViews>
    <sheetView zoomScaleNormal="100" workbookViewId="0">
      <selection activeCell="D9" sqref="D9"/>
    </sheetView>
  </sheetViews>
  <sheetFormatPr defaultColWidth="9" defaultRowHeight="15" x14ac:dyDescent="0.3"/>
  <cols>
    <col min="1" max="1" width="3.625" style="5" customWidth="1"/>
    <col min="2" max="2" width="5.875" style="5" customWidth="1"/>
    <col min="3" max="3" width="51.125" style="5" customWidth="1"/>
    <col min="4" max="4" width="10.625" style="5" customWidth="1"/>
    <col min="5" max="5" width="10.125" style="5" customWidth="1"/>
    <col min="6" max="6" width="89.875" style="5" bestFit="1" customWidth="1"/>
    <col min="7" max="7" width="11" style="9" customWidth="1"/>
    <col min="8" max="8" width="4.5" style="3" customWidth="1"/>
    <col min="9" max="16384" width="9" style="5"/>
  </cols>
  <sheetData>
    <row r="1" spans="2:8" ht="21.75" x14ac:dyDescent="0.4">
      <c r="B1" s="4" t="s">
        <v>10</v>
      </c>
      <c r="C1" s="4"/>
    </row>
    <row r="2" spans="2:8" s="30" customFormat="1" ht="15" customHeight="1" x14ac:dyDescent="0.3">
      <c r="B2" s="8" t="s">
        <v>11</v>
      </c>
      <c r="C2" s="8"/>
      <c r="G2" s="44"/>
      <c r="H2" s="45"/>
    </row>
    <row r="3" spans="2:8" s="8" customFormat="1" ht="15" customHeight="1" x14ac:dyDescent="0.3">
      <c r="G3" s="46"/>
    </row>
    <row r="4" spans="2:8" s="30" customFormat="1" ht="15" customHeight="1" x14ac:dyDescent="0.3">
      <c r="B4" s="8" t="s">
        <v>12</v>
      </c>
      <c r="C4" s="8"/>
      <c r="G4" s="44"/>
      <c r="H4" s="45"/>
    </row>
    <row r="5" spans="2:8" s="30" customFormat="1" ht="15" customHeight="1" x14ac:dyDescent="0.3">
      <c r="B5" s="8" t="s">
        <v>13</v>
      </c>
      <c r="C5" s="8"/>
      <c r="G5" s="44"/>
      <c r="H5" s="45"/>
    </row>
    <row r="6" spans="2:8" s="30" customFormat="1" ht="15" customHeight="1" x14ac:dyDescent="0.3">
      <c r="B6" s="8"/>
      <c r="C6" s="8"/>
      <c r="G6" s="44"/>
      <c r="H6" s="45"/>
    </row>
    <row r="7" spans="2:8" x14ac:dyDescent="0.3">
      <c r="B7" s="75" t="s">
        <v>3</v>
      </c>
      <c r="C7" s="76"/>
      <c r="D7" s="10" t="s">
        <v>4</v>
      </c>
      <c r="F7" s="71" t="s">
        <v>14</v>
      </c>
      <c r="G7" s="48"/>
      <c r="H7" s="13"/>
    </row>
    <row r="8" spans="2:8" x14ac:dyDescent="0.3">
      <c r="B8" s="77" t="s">
        <v>15</v>
      </c>
      <c r="C8" s="78"/>
      <c r="D8" s="73" t="str">
        <f>IF(NOT('1 Age at death'!D8=""),'1 Age at death'!D8,"")</f>
        <v/>
      </c>
      <c r="F8" s="14" t="s">
        <v>16</v>
      </c>
      <c r="G8" s="17" t="str">
        <f>IF(NOT(D11=""),D11,"N/A")</f>
        <v>N/A</v>
      </c>
      <c r="H8" s="16"/>
    </row>
    <row r="9" spans="2:8" x14ac:dyDescent="0.3">
      <c r="B9" s="81" t="s">
        <v>17</v>
      </c>
      <c r="C9" s="82"/>
      <c r="D9" s="1"/>
      <c r="F9" s="14" t="s">
        <v>6</v>
      </c>
      <c r="G9" s="17" t="str">
        <f>IF(NOT(D8=""),D8,"N/A")</f>
        <v>N/A</v>
      </c>
      <c r="H9" s="16"/>
    </row>
    <row r="10" spans="2:8" x14ac:dyDescent="0.3">
      <c r="B10" s="81" t="s">
        <v>18</v>
      </c>
      <c r="C10" s="82"/>
      <c r="D10" s="1"/>
      <c r="F10" s="14"/>
      <c r="G10" s="17"/>
      <c r="H10" s="16"/>
    </row>
    <row r="11" spans="2:8" x14ac:dyDescent="0.3">
      <c r="B11" s="81" t="s">
        <v>19</v>
      </c>
      <c r="C11" s="82"/>
      <c r="D11" s="1"/>
      <c r="F11" s="20" t="s">
        <v>39</v>
      </c>
      <c r="G11" s="21" t="str">
        <f>IF(OR(D11="",D8="",D11="N/A",D8="N/A"),"N/A",(IF(G9-G8=0,1,G9-G8)))</f>
        <v>N/A</v>
      </c>
      <c r="H11" s="22" t="s">
        <v>7</v>
      </c>
    </row>
    <row r="12" spans="2:8" x14ac:dyDescent="0.3">
      <c r="B12" s="81" t="s">
        <v>20</v>
      </c>
      <c r="C12" s="82"/>
      <c r="D12" s="1"/>
      <c r="F12" s="69"/>
      <c r="G12" s="70"/>
      <c r="H12" s="22"/>
    </row>
    <row r="13" spans="2:8" x14ac:dyDescent="0.3">
      <c r="B13" s="81" t="s">
        <v>21</v>
      </c>
      <c r="C13" s="82"/>
      <c r="D13" s="1"/>
      <c r="F13" s="71" t="s">
        <v>22</v>
      </c>
      <c r="G13" s="48"/>
      <c r="H13" s="13"/>
    </row>
    <row r="14" spans="2:8" x14ac:dyDescent="0.3">
      <c r="B14" s="81" t="s">
        <v>23</v>
      </c>
      <c r="C14" s="82"/>
      <c r="D14" s="1"/>
      <c r="F14" s="14" t="s">
        <v>16</v>
      </c>
      <c r="G14" s="17" t="str">
        <f>IF(NOT(D10=""),D10,"N/A")</f>
        <v>N/A</v>
      </c>
      <c r="H14" s="16"/>
    </row>
    <row r="15" spans="2:8" x14ac:dyDescent="0.3">
      <c r="B15" s="81" t="s">
        <v>24</v>
      </c>
      <c r="C15" s="82"/>
      <c r="D15" s="1"/>
      <c r="F15" s="14" t="s">
        <v>25</v>
      </c>
      <c r="G15" s="17" t="str">
        <f>IF(NOT(D11=""),D11,"N/A")</f>
        <v>N/A</v>
      </c>
      <c r="H15" s="16"/>
    </row>
    <row r="16" spans="2:8" x14ac:dyDescent="0.3">
      <c r="B16" s="79" t="s">
        <v>26</v>
      </c>
      <c r="C16" s="80"/>
      <c r="D16" s="2"/>
      <c r="F16" s="14"/>
      <c r="G16" s="17"/>
      <c r="H16" s="16"/>
    </row>
    <row r="17" spans="2:8" x14ac:dyDescent="0.3">
      <c r="C17" s="25"/>
      <c r="F17" s="20" t="s">
        <v>39</v>
      </c>
      <c r="G17" s="21" t="str">
        <f>IF(OR(D10="",D11="",D10="N/A",D11="N/A"),"N/A",(IF(G15-G14=0,1,G15-G14)))</f>
        <v>N/A</v>
      </c>
      <c r="H17" s="22" t="s">
        <v>7</v>
      </c>
    </row>
    <row r="19" spans="2:8" x14ac:dyDescent="0.3">
      <c r="B19" s="31"/>
    </row>
    <row r="20" spans="2:8" x14ac:dyDescent="0.3">
      <c r="C20" s="25"/>
      <c r="F20" s="11" t="s">
        <v>38</v>
      </c>
      <c r="G20" s="48" t="str">
        <f>IF(NOT(D13=""),D13,"N/A")</f>
        <v>N/A</v>
      </c>
      <c r="H20" s="13"/>
    </row>
    <row r="21" spans="2:8" x14ac:dyDescent="0.3">
      <c r="C21" s="25"/>
      <c r="F21" s="14" t="s">
        <v>34</v>
      </c>
      <c r="G21" s="17" t="str">
        <f>IF(NOT(D14=""),D14,"N/A")</f>
        <v>N/A</v>
      </c>
      <c r="H21" s="16"/>
    </row>
    <row r="22" spans="2:8" x14ac:dyDescent="0.3">
      <c r="F22" s="14"/>
      <c r="G22" s="17"/>
      <c r="H22" s="16"/>
    </row>
    <row r="23" spans="2:8" x14ac:dyDescent="0.3">
      <c r="F23" s="20" t="s">
        <v>40</v>
      </c>
      <c r="G23" s="21" t="str">
        <f>IF(OR(D13="",D14="",D13="N/A",D14="N/A"),"N/A",(IF(G21-G20=0,1,G21-G20)))</f>
        <v>N/A</v>
      </c>
      <c r="H23" s="22" t="s">
        <v>7</v>
      </c>
    </row>
    <row r="25" spans="2:8" x14ac:dyDescent="0.3">
      <c r="B25" s="31"/>
    </row>
    <row r="26" spans="2:8" x14ac:dyDescent="0.3">
      <c r="C26" s="25"/>
      <c r="F26" s="11" t="s">
        <v>27</v>
      </c>
      <c r="G26" s="48" t="str">
        <f>IF(NOT(D15=""),D15,"N/A")</f>
        <v>N/A</v>
      </c>
      <c r="H26" s="13"/>
    </row>
    <row r="27" spans="2:8" x14ac:dyDescent="0.3">
      <c r="F27" s="14" t="s">
        <v>26</v>
      </c>
      <c r="G27" s="17" t="str">
        <f>IF(NOT(D16=""),D16,"N/A")</f>
        <v>N/A</v>
      </c>
      <c r="H27" s="16"/>
    </row>
    <row r="28" spans="2:8" x14ac:dyDescent="0.3">
      <c r="C28" s="49"/>
      <c r="F28" s="14"/>
      <c r="G28" s="17"/>
      <c r="H28" s="16"/>
    </row>
    <row r="29" spans="2:8" x14ac:dyDescent="0.3">
      <c r="C29" s="49"/>
      <c r="F29" s="20" t="s">
        <v>41</v>
      </c>
      <c r="G29" s="21" t="str">
        <f>IF(OR(D15="",D16="",D15="N/A",D16="N/A"),"N/A",(IF(G27-G26=0,1,G27-G26)))</f>
        <v>N/A</v>
      </c>
      <c r="H29" s="22" t="s">
        <v>7</v>
      </c>
    </row>
    <row r="30" spans="2:8" x14ac:dyDescent="0.3">
      <c r="B30" s="67"/>
      <c r="C30" s="68"/>
      <c r="D30" s="67"/>
    </row>
    <row r="31" spans="2:8" x14ac:dyDescent="0.3">
      <c r="B31" s="66"/>
      <c r="C31" s="51" t="str">
        <f>"= time interval is negative"</f>
        <v>= time interval is negative</v>
      </c>
      <c r="D31" s="38"/>
    </row>
    <row r="32" spans="2:8" x14ac:dyDescent="0.3">
      <c r="B32" s="50"/>
      <c r="C32" s="51" t="str">
        <f>"= the hospital admission was before first contact with health care provider"</f>
        <v>= the hospital admission was before first contact with health care provider</v>
      </c>
      <c r="D32" s="38"/>
      <c r="F32" s="11" t="s">
        <v>17</v>
      </c>
      <c r="G32" s="48" t="str">
        <f>IF(NOT(D9=""),D9,"N/A")</f>
        <v>N/A</v>
      </c>
      <c r="H32" s="13"/>
    </row>
    <row r="33" spans="2:8" x14ac:dyDescent="0.3">
      <c r="B33" s="52"/>
      <c r="C33" s="51" t="str">
        <f>"= intensive care admission was before hospital admission; is this correct?"</f>
        <v>= intensive care admission was before hospital admission; is this correct?</v>
      </c>
      <c r="D33" s="38"/>
      <c r="F33" s="14" t="s">
        <v>28</v>
      </c>
      <c r="G33" s="17" t="str">
        <f>IF(NOT(D10=""),D10,"N/A")</f>
        <v>N/A</v>
      </c>
      <c r="H33" s="16"/>
    </row>
    <row r="34" spans="2:8" x14ac:dyDescent="0.3">
      <c r="B34" s="53"/>
      <c r="C34" s="51" t="str">
        <f>"= the start of respiratory support was before hospital admission; is this correct?"</f>
        <v>= the start of respiratory support was before hospital admission; is this correct?</v>
      </c>
      <c r="D34" s="38"/>
      <c r="F34" s="14"/>
      <c r="G34" s="17"/>
      <c r="H34" s="16"/>
    </row>
    <row r="35" spans="2:8" x14ac:dyDescent="0.3">
      <c r="B35" s="39"/>
      <c r="C35" s="40" t="str">
        <f>"= date is in the future"</f>
        <v>= date is in the future</v>
      </c>
      <c r="D35" s="41"/>
      <c r="F35" s="20" t="s">
        <v>42</v>
      </c>
      <c r="G35" s="21" t="str">
        <f>IF(OR(D9="",D10="",D9="N/A",D10="N/A"),"N/A",G33-G32)</f>
        <v>N/A</v>
      </c>
      <c r="H35" s="22" t="s">
        <v>7</v>
      </c>
    </row>
    <row r="36" spans="2:8" x14ac:dyDescent="0.3">
      <c r="C36" s="49"/>
    </row>
    <row r="38" spans="2:8" x14ac:dyDescent="0.3">
      <c r="B38" s="3"/>
      <c r="F38" s="11" t="s">
        <v>17</v>
      </c>
      <c r="G38" s="48" t="str">
        <f>IF(NOT(D9=""),D9,"N/A")</f>
        <v>N/A</v>
      </c>
      <c r="H38" s="13"/>
    </row>
    <row r="39" spans="2:8" x14ac:dyDescent="0.3">
      <c r="C39" s="25"/>
      <c r="F39" s="14" t="s">
        <v>16</v>
      </c>
      <c r="G39" s="17" t="str">
        <f>IF(NOT(D11=""),D11,"N/A")</f>
        <v>N/A</v>
      </c>
      <c r="H39" s="16"/>
    </row>
    <row r="40" spans="2:8" x14ac:dyDescent="0.3">
      <c r="C40" s="25"/>
      <c r="F40" s="14"/>
      <c r="G40" s="17"/>
      <c r="H40" s="16"/>
    </row>
    <row r="41" spans="2:8" x14ac:dyDescent="0.3">
      <c r="F41" s="20" t="s">
        <v>43</v>
      </c>
      <c r="G41" s="21" t="str">
        <f>IF(OR(D9="",D11="",D9="N/A",D11="N/A"),"N/A",G39-G38)</f>
        <v>N/A</v>
      </c>
      <c r="H41" s="22" t="s">
        <v>7</v>
      </c>
    </row>
    <row r="44" spans="2:8" x14ac:dyDescent="0.3">
      <c r="F44" s="11" t="s">
        <v>17</v>
      </c>
      <c r="G44" s="48" t="str">
        <f>IF(NOT(D9=""),D9,"N/A")</f>
        <v>N/A</v>
      </c>
      <c r="H44" s="13"/>
    </row>
    <row r="45" spans="2:8" x14ac:dyDescent="0.3">
      <c r="B45" s="3"/>
      <c r="F45" s="14" t="s">
        <v>6</v>
      </c>
      <c r="G45" s="17" t="str">
        <f>IF(NOT(D8=""),D8,"N/A")</f>
        <v>N/A</v>
      </c>
      <c r="H45" s="16"/>
    </row>
    <row r="46" spans="2:8" x14ac:dyDescent="0.3">
      <c r="C46" s="25"/>
      <c r="F46" s="14"/>
      <c r="G46" s="17"/>
      <c r="H46" s="16"/>
    </row>
    <row r="47" spans="2:8" x14ac:dyDescent="0.3">
      <c r="C47" s="25"/>
      <c r="F47" s="20" t="s">
        <v>44</v>
      </c>
      <c r="G47" s="21" t="str">
        <f>IF(OR(D9="",D8="",D9="N/A",D8="N/A"),"N/A",(IF(G45-G44=0,1,G45-G44)))</f>
        <v>N/A</v>
      </c>
      <c r="H47" s="22" t="s">
        <v>7</v>
      </c>
    </row>
    <row r="50" spans="2:8" x14ac:dyDescent="0.3">
      <c r="F50" s="11" t="s">
        <v>16</v>
      </c>
      <c r="G50" s="48" t="str">
        <f>IF(NOT(D11=""),D11,"N/A")</f>
        <v>N/A</v>
      </c>
      <c r="H50" s="13"/>
    </row>
    <row r="51" spans="2:8" x14ac:dyDescent="0.3">
      <c r="F51" s="14" t="s">
        <v>6</v>
      </c>
      <c r="G51" s="17" t="str">
        <f>IF(NOT(D8=""),D8,"N/A")</f>
        <v>N/A</v>
      </c>
      <c r="H51" s="16"/>
    </row>
    <row r="52" spans="2:8" x14ac:dyDescent="0.3">
      <c r="B52" s="3"/>
      <c r="F52" s="14"/>
      <c r="G52" s="17"/>
      <c r="H52" s="16"/>
    </row>
    <row r="53" spans="2:8" x14ac:dyDescent="0.3">
      <c r="C53" s="25"/>
      <c r="F53" s="20" t="s">
        <v>45</v>
      </c>
      <c r="G53" s="21" t="str">
        <f>IF(OR(D11="",D8="",D11="N/A",D8="N/A"),"N/A",(IF(G51-G50=0,1,G51-G50)))</f>
        <v>N/A</v>
      </c>
      <c r="H53" s="22" t="s">
        <v>7</v>
      </c>
    </row>
    <row r="54" spans="2:8" x14ac:dyDescent="0.3">
      <c r="C54" s="25"/>
      <c r="F54" s="3"/>
    </row>
    <row r="58" spans="2:8" x14ac:dyDescent="0.3">
      <c r="B58" s="3"/>
    </row>
    <row r="59" spans="2:8" x14ac:dyDescent="0.3">
      <c r="B59" s="3"/>
    </row>
    <row r="60" spans="2:8" x14ac:dyDescent="0.3">
      <c r="C60" s="25"/>
    </row>
    <row r="61" spans="2:8" x14ac:dyDescent="0.3">
      <c r="C61" s="25"/>
    </row>
    <row r="66" spans="2:3" x14ac:dyDescent="0.3">
      <c r="B66" s="3"/>
    </row>
    <row r="67" spans="2:3" x14ac:dyDescent="0.3">
      <c r="C67" s="25"/>
    </row>
    <row r="68" spans="2:3" x14ac:dyDescent="0.3">
      <c r="C68" s="25"/>
    </row>
  </sheetData>
  <sheetProtection algorithmName="SHA-512" hashValue="cARXqVDdFb+EiKsz/ceqOinWDO5hPG8brjk0vDI+xU+d8KvStM1csPsXpN1OnosIU0c/c9QvAkCvMIq20SOxow==" saltValue="FPdxaZjaJ6QBjKsNNn6e4A==" spinCount="100000" sheet="1" objects="1" scenarios="1"/>
  <protectedRanges>
    <protectedRange sqref="D8:D16" name="Bereik1"/>
  </protectedRanges>
  <mergeCells count="10"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12:C12"/>
  </mergeCells>
  <conditionalFormatting sqref="F11:H11">
    <cfRule type="expression" dxfId="44" priority="26">
      <formula>$G11&lt;0</formula>
    </cfRule>
  </conditionalFormatting>
  <conditionalFormatting sqref="F23:H23">
    <cfRule type="expression" dxfId="43" priority="24">
      <formula>$G23&lt;0</formula>
    </cfRule>
  </conditionalFormatting>
  <conditionalFormatting sqref="F29:H29">
    <cfRule type="expression" dxfId="42" priority="23">
      <formula>$G29&lt;0</formula>
    </cfRule>
  </conditionalFormatting>
  <conditionalFormatting sqref="F35">
    <cfRule type="expression" dxfId="41" priority="22">
      <formula>$G35&lt;0</formula>
    </cfRule>
  </conditionalFormatting>
  <conditionalFormatting sqref="F41">
    <cfRule type="expression" dxfId="40" priority="21">
      <formula>$G41&lt;0</formula>
    </cfRule>
  </conditionalFormatting>
  <conditionalFormatting sqref="F47">
    <cfRule type="expression" dxfId="39" priority="20">
      <formula>$G47&lt;0</formula>
    </cfRule>
  </conditionalFormatting>
  <conditionalFormatting sqref="F53">
    <cfRule type="expression" dxfId="38" priority="19">
      <formula>$G53&lt;0</formula>
    </cfRule>
  </conditionalFormatting>
  <conditionalFormatting sqref="D8:D16">
    <cfRule type="expression" dxfId="37" priority="5">
      <formula>$D8=""</formula>
    </cfRule>
    <cfRule type="expression" dxfId="36" priority="6">
      <formula>IF(NOT(OR($D8="",$D8="N/A")),$D8&gt;TODAY())</formula>
    </cfRule>
  </conditionalFormatting>
  <conditionalFormatting sqref="G35:H35">
    <cfRule type="expression" dxfId="35" priority="12">
      <formula>$G35&lt;0</formula>
    </cfRule>
  </conditionalFormatting>
  <conditionalFormatting sqref="G41:H41">
    <cfRule type="expression" dxfId="34" priority="16">
      <formula>$G41&lt;0</formula>
    </cfRule>
  </conditionalFormatting>
  <conditionalFormatting sqref="G47:H47">
    <cfRule type="expression" dxfId="33" priority="15">
      <formula>$G47&lt;0</formula>
    </cfRule>
  </conditionalFormatting>
  <conditionalFormatting sqref="G53:H53">
    <cfRule type="expression" dxfId="32" priority="14">
      <formula>$G53&lt;0</formula>
    </cfRule>
  </conditionalFormatting>
  <conditionalFormatting sqref="D10">
    <cfRule type="expression" dxfId="31" priority="11">
      <formula>IF(NOT($D$11=""),$D$11&lt;$D$10)</formula>
    </cfRule>
  </conditionalFormatting>
  <conditionalFormatting sqref="D11">
    <cfRule type="expression" dxfId="30" priority="7">
      <formula>IF(NOT($D$10=""),$D$11&lt;$D$10)</formula>
    </cfRule>
    <cfRule type="expression" dxfId="29" priority="9">
      <formula>IF(NOT($D$13=""),$D$13&lt;$D$11)</formula>
    </cfRule>
    <cfRule type="expression" dxfId="28" priority="18">
      <formula>IF(NOT($D$15=""),$D$11&gt;$D$15)</formula>
    </cfRule>
  </conditionalFormatting>
  <conditionalFormatting sqref="D13">
    <cfRule type="expression" dxfId="27" priority="10">
      <formula>IF(NOT($D$11=""),$D$13&lt;$D$11)</formula>
    </cfRule>
  </conditionalFormatting>
  <conditionalFormatting sqref="D15">
    <cfRule type="expression" dxfId="26" priority="8">
      <formula>IF(NOT($D$11=""),$D$11&gt;$D$15)</formula>
    </cfRule>
  </conditionalFormatting>
  <conditionalFormatting sqref="H17">
    <cfRule type="expression" dxfId="25" priority="4">
      <formula>$G17&lt;0</formula>
    </cfRule>
  </conditionalFormatting>
  <conditionalFormatting sqref="G17">
    <cfRule type="expression" dxfId="24" priority="2">
      <formula>$G17&lt;0</formula>
    </cfRule>
  </conditionalFormatting>
  <conditionalFormatting sqref="F17">
    <cfRule type="expression" dxfId="23" priority="1">
      <formula>$G17&lt;0</formula>
    </cfRule>
  </conditionalFormatting>
  <dataValidations count="1">
    <dataValidation type="date" operator="lessThanOrEqual" allowBlank="1" showInputMessage="1" showErrorMessage="1" sqref="C60 C53:C54 C67:C68 C39 G48 G36 G55:G56 G42" xr:uid="{00000000-0002-0000-0100-000000000000}">
      <formula1>TODAY()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69"/>
  <sheetViews>
    <sheetView workbookViewId="0">
      <selection activeCell="D9" sqref="D9"/>
    </sheetView>
  </sheetViews>
  <sheetFormatPr defaultColWidth="9" defaultRowHeight="15" x14ac:dyDescent="0.3"/>
  <cols>
    <col min="1" max="1" width="3.625" style="5" customWidth="1"/>
    <col min="2" max="2" width="5.875" style="5" customWidth="1"/>
    <col min="3" max="3" width="58.125" style="5" customWidth="1"/>
    <col min="4" max="4" width="10.625" style="5" bestFit="1" customWidth="1"/>
    <col min="5" max="5" width="10" style="5" customWidth="1"/>
    <col min="6" max="6" width="89.875" style="5" bestFit="1" customWidth="1"/>
    <col min="7" max="7" width="9.375" style="5" bestFit="1" customWidth="1"/>
    <col min="8" max="8" width="4.5" style="3" customWidth="1"/>
    <col min="9" max="16384" width="9" style="5"/>
  </cols>
  <sheetData>
    <row r="1" spans="2:8" ht="21.75" x14ac:dyDescent="0.4">
      <c r="B1" s="4" t="s">
        <v>29</v>
      </c>
      <c r="C1" s="4"/>
    </row>
    <row r="2" spans="2:8" s="30" customFormat="1" ht="15" customHeight="1" x14ac:dyDescent="0.3">
      <c r="B2" s="8" t="s">
        <v>46</v>
      </c>
      <c r="C2" s="8"/>
      <c r="H2" s="45"/>
    </row>
    <row r="3" spans="2:8" s="30" customFormat="1" ht="15" customHeight="1" x14ac:dyDescent="0.3">
      <c r="B3" s="8" t="s">
        <v>11</v>
      </c>
      <c r="C3" s="8"/>
      <c r="H3" s="45"/>
    </row>
    <row r="4" spans="2:8" s="30" customFormat="1" ht="15" customHeight="1" x14ac:dyDescent="0.3">
      <c r="B4" s="8"/>
      <c r="C4" s="8"/>
      <c r="H4" s="45"/>
    </row>
    <row r="5" spans="2:8" s="30" customFormat="1" ht="15" customHeight="1" x14ac:dyDescent="0.3">
      <c r="B5" s="8" t="s">
        <v>12</v>
      </c>
      <c r="C5" s="8"/>
      <c r="G5" s="44"/>
      <c r="H5" s="45"/>
    </row>
    <row r="6" spans="2:8" s="30" customFormat="1" ht="15" customHeight="1" x14ac:dyDescent="0.3">
      <c r="B6" s="8" t="s">
        <v>13</v>
      </c>
      <c r="C6" s="8"/>
      <c r="G6" s="44"/>
      <c r="H6" s="45"/>
    </row>
    <row r="7" spans="2:8" s="30" customFormat="1" ht="15" customHeight="1" x14ac:dyDescent="0.3">
      <c r="B7" s="8"/>
      <c r="C7" s="8"/>
      <c r="G7" s="44"/>
      <c r="H7" s="45"/>
    </row>
    <row r="8" spans="2:8" x14ac:dyDescent="0.3">
      <c r="B8" s="75" t="s">
        <v>3</v>
      </c>
      <c r="C8" s="76"/>
      <c r="D8" s="10" t="s">
        <v>4</v>
      </c>
      <c r="F8" s="47" t="s">
        <v>14</v>
      </c>
      <c r="G8" s="33"/>
      <c r="H8" s="13"/>
    </row>
    <row r="9" spans="2:8" x14ac:dyDescent="0.3">
      <c r="B9" s="77" t="s">
        <v>15</v>
      </c>
      <c r="C9" s="78"/>
      <c r="D9" s="73" t="str">
        <f>IF(NOT('1 Age at death'!D8=""),'1 Age at death'!D8,"")</f>
        <v/>
      </c>
      <c r="F9" s="14" t="s">
        <v>30</v>
      </c>
      <c r="G9" s="15" t="str">
        <f>IF(NOT(D11=""),D11,"N/A")</f>
        <v>N/A</v>
      </c>
      <c r="H9" s="16"/>
    </row>
    <row r="10" spans="2:8" x14ac:dyDescent="0.3">
      <c r="B10" s="81" t="s">
        <v>20</v>
      </c>
      <c r="C10" s="82"/>
      <c r="D10" s="1"/>
      <c r="F10" s="14" t="s">
        <v>6</v>
      </c>
      <c r="G10" s="15" t="str">
        <f>IF(NOT(D9=""),D9,"N/A")</f>
        <v>N/A</v>
      </c>
      <c r="H10" s="16"/>
    </row>
    <row r="11" spans="2:8" x14ac:dyDescent="0.3">
      <c r="B11" s="81" t="s">
        <v>30</v>
      </c>
      <c r="C11" s="82"/>
      <c r="D11" s="1"/>
      <c r="F11" s="14"/>
      <c r="G11" s="37"/>
      <c r="H11" s="16"/>
    </row>
    <row r="12" spans="2:8" x14ac:dyDescent="0.3">
      <c r="B12" s="81" t="s">
        <v>31</v>
      </c>
      <c r="C12" s="82"/>
      <c r="D12" s="1"/>
      <c r="F12" s="20" t="s">
        <v>39</v>
      </c>
      <c r="G12" s="21" t="str">
        <f>IF(OR(D11="",D9="",D11="N/A",D9="N/A"),"N/A",(IF(G10-G9=0,1,G10-G9)))</f>
        <v>N/A</v>
      </c>
      <c r="H12" s="22" t="s">
        <v>7</v>
      </c>
    </row>
    <row r="13" spans="2:8" x14ac:dyDescent="0.3">
      <c r="B13" s="81" t="s">
        <v>32</v>
      </c>
      <c r="C13" s="82"/>
      <c r="D13" s="1"/>
      <c r="F13" s="69"/>
      <c r="G13" s="72"/>
      <c r="H13" s="22"/>
    </row>
    <row r="14" spans="2:8" x14ac:dyDescent="0.3">
      <c r="B14" s="81" t="s">
        <v>33</v>
      </c>
      <c r="C14" s="82"/>
      <c r="D14" s="1"/>
      <c r="F14" s="47" t="s">
        <v>22</v>
      </c>
      <c r="G14" s="33"/>
      <c r="H14" s="13"/>
    </row>
    <row r="15" spans="2:8" x14ac:dyDescent="0.3">
      <c r="B15" s="81" t="s">
        <v>26</v>
      </c>
      <c r="C15" s="80"/>
      <c r="D15" s="2"/>
      <c r="F15" s="14" t="s">
        <v>30</v>
      </c>
      <c r="G15" s="15" t="str">
        <f>IF(NOT(D10=""),D10,"N/A")</f>
        <v>N/A</v>
      </c>
      <c r="H15" s="16"/>
    </row>
    <row r="16" spans="2:8" x14ac:dyDescent="0.3">
      <c r="B16" s="54"/>
      <c r="D16" s="25"/>
      <c r="F16" s="14" t="s">
        <v>25</v>
      </c>
      <c r="G16" s="15" t="str">
        <f>IF(NOT(D9=""),D9,"N/A")</f>
        <v>N/A</v>
      </c>
      <c r="H16" s="16"/>
    </row>
    <row r="17" spans="2:8" x14ac:dyDescent="0.3">
      <c r="D17" s="25"/>
      <c r="F17" s="14"/>
      <c r="G17" s="37"/>
      <c r="H17" s="16"/>
    </row>
    <row r="18" spans="2:8" x14ac:dyDescent="0.3">
      <c r="C18" s="25"/>
      <c r="F18" s="20" t="s">
        <v>39</v>
      </c>
      <c r="G18" s="58" t="str">
        <f>IF(OR(D10="",D9="",D10="N/A",D9="N/A"),"N/A",(IF(G16-G15=0,1,G16-G15)))</f>
        <v>N/A</v>
      </c>
      <c r="H18" s="13" t="s">
        <v>7</v>
      </c>
    </row>
    <row r="19" spans="2:8" x14ac:dyDescent="0.3">
      <c r="F19" s="60"/>
      <c r="G19" s="60"/>
      <c r="H19" s="60"/>
    </row>
    <row r="20" spans="2:8" x14ac:dyDescent="0.3">
      <c r="B20" s="31"/>
    </row>
    <row r="21" spans="2:8" x14ac:dyDescent="0.3">
      <c r="C21" s="25"/>
      <c r="F21" s="11" t="s">
        <v>31</v>
      </c>
      <c r="G21" s="12" t="str">
        <f>IF(NOT(D12=""),D12,"N/A")</f>
        <v>N/A</v>
      </c>
      <c r="H21" s="13"/>
    </row>
    <row r="22" spans="2:8" x14ac:dyDescent="0.3">
      <c r="C22" s="25"/>
      <c r="F22" s="14" t="s">
        <v>34</v>
      </c>
      <c r="G22" s="15" t="str">
        <f>IF(NOT(D13=""),D13,"N/A")</f>
        <v>N/A</v>
      </c>
      <c r="H22" s="16"/>
    </row>
    <row r="23" spans="2:8" x14ac:dyDescent="0.3">
      <c r="F23" s="14"/>
      <c r="G23" s="37"/>
      <c r="H23" s="16"/>
    </row>
    <row r="24" spans="2:8" x14ac:dyDescent="0.3">
      <c r="F24" s="20" t="s">
        <v>40</v>
      </c>
      <c r="G24" s="21" t="str">
        <f>IF(OR(D12="",D13="",D12="N/A",D13="N/A"),"N/A",(IF(G22-G21=0,1,G22-G21)))</f>
        <v>N/A</v>
      </c>
      <c r="H24" s="22" t="s">
        <v>7</v>
      </c>
    </row>
    <row r="26" spans="2:8" x14ac:dyDescent="0.3">
      <c r="B26" s="31"/>
    </row>
    <row r="27" spans="2:8" x14ac:dyDescent="0.3">
      <c r="C27" s="25"/>
      <c r="F27" s="11" t="s">
        <v>33</v>
      </c>
      <c r="G27" s="12" t="str">
        <f>IF(NOT(D14=""),D14,"N/A")</f>
        <v>N/A</v>
      </c>
      <c r="H27" s="13"/>
    </row>
    <row r="28" spans="2:8" x14ac:dyDescent="0.3">
      <c r="C28" s="49"/>
      <c r="F28" s="14" t="s">
        <v>26</v>
      </c>
      <c r="G28" s="15" t="str">
        <f>IF(NOT(D15=""),D15,"N/A")</f>
        <v>N/A</v>
      </c>
      <c r="H28" s="16"/>
    </row>
    <row r="29" spans="2:8" x14ac:dyDescent="0.3">
      <c r="F29" s="14"/>
      <c r="G29" s="37"/>
      <c r="H29" s="16"/>
    </row>
    <row r="30" spans="2:8" x14ac:dyDescent="0.3">
      <c r="B30" s="67"/>
      <c r="C30" s="68"/>
      <c r="D30" s="67"/>
      <c r="F30" s="20" t="s">
        <v>41</v>
      </c>
      <c r="G30" s="21" t="str">
        <f>IF(OR(D14="",D15="",D14="N/A",D15="N/A"),"N/A",(IF(G28-G27=0,1,G28-G27)))</f>
        <v>N/A</v>
      </c>
      <c r="H30" s="22" t="s">
        <v>7</v>
      </c>
    </row>
    <row r="31" spans="2:8" x14ac:dyDescent="0.3">
      <c r="B31" s="66"/>
      <c r="C31" s="51" t="str">
        <f>"= time interval is negative"</f>
        <v>= time interval is negative</v>
      </c>
      <c r="D31" s="38"/>
    </row>
    <row r="32" spans="2:8" x14ac:dyDescent="0.3">
      <c r="B32" s="50"/>
      <c r="C32" s="37" t="str">
        <f>"= date of intensive care admission is before the positive RSV diagnostic test"</f>
        <v>= date of intensive care admission is before the positive RSV diagnostic test</v>
      </c>
      <c r="D32" s="38"/>
    </row>
    <row r="33" spans="2:8" x14ac:dyDescent="0.3">
      <c r="B33" s="52"/>
      <c r="C33" s="37" t="str">
        <f>"= start date of respiratory support is before the positive RSV diagnostic test"</f>
        <v>= start date of respiratory support is before the positive RSV diagnostic test</v>
      </c>
      <c r="D33" s="38"/>
      <c r="F33" s="55" t="s">
        <v>35</v>
      </c>
      <c r="G33" s="56"/>
      <c r="H33" s="13"/>
    </row>
    <row r="34" spans="2:8" x14ac:dyDescent="0.3">
      <c r="B34" s="39"/>
      <c r="C34" s="40" t="str">
        <f>"= date is in the future"</f>
        <v>= date is in the future</v>
      </c>
      <c r="D34" s="41"/>
      <c r="F34" s="14"/>
      <c r="G34" s="57"/>
      <c r="H34" s="16"/>
    </row>
    <row r="35" spans="2:8" x14ac:dyDescent="0.3">
      <c r="F35" s="14"/>
      <c r="G35" s="37"/>
      <c r="H35" s="16"/>
    </row>
    <row r="36" spans="2:8" x14ac:dyDescent="0.3">
      <c r="F36" s="20" t="s">
        <v>42</v>
      </c>
      <c r="G36" s="58">
        <v>0</v>
      </c>
      <c r="H36" s="13" t="s">
        <v>7</v>
      </c>
    </row>
    <row r="37" spans="2:8" x14ac:dyDescent="0.3">
      <c r="F37" s="54"/>
      <c r="G37" s="59"/>
      <c r="H37" s="60"/>
    </row>
    <row r="38" spans="2:8" x14ac:dyDescent="0.3">
      <c r="B38" s="3"/>
      <c r="F38" s="61"/>
      <c r="G38" s="62"/>
      <c r="H38" s="63"/>
    </row>
    <row r="39" spans="2:8" x14ac:dyDescent="0.3">
      <c r="C39" s="25"/>
      <c r="F39" s="64" t="s">
        <v>35</v>
      </c>
      <c r="G39" s="57"/>
      <c r="H39" s="16"/>
    </row>
    <row r="40" spans="2:8" x14ac:dyDescent="0.3">
      <c r="C40" s="25"/>
      <c r="F40" s="14"/>
      <c r="G40" s="57"/>
      <c r="H40" s="16"/>
    </row>
    <row r="41" spans="2:8" x14ac:dyDescent="0.3">
      <c r="F41" s="14"/>
      <c r="G41" s="37"/>
      <c r="H41" s="16"/>
    </row>
    <row r="42" spans="2:8" x14ac:dyDescent="0.3">
      <c r="F42" s="20" t="s">
        <v>43</v>
      </c>
      <c r="G42" s="21">
        <v>0</v>
      </c>
      <c r="H42" s="22" t="s">
        <v>7</v>
      </c>
    </row>
    <row r="45" spans="2:8" x14ac:dyDescent="0.3">
      <c r="F45" s="65" t="s">
        <v>30</v>
      </c>
      <c r="G45" s="12" t="str">
        <f>IF(NOT(D11=""),D11,"N/A")</f>
        <v>N/A</v>
      </c>
      <c r="H45" s="13"/>
    </row>
    <row r="46" spans="2:8" x14ac:dyDescent="0.3">
      <c r="B46" s="3"/>
      <c r="F46" s="14" t="s">
        <v>6</v>
      </c>
      <c r="G46" s="15" t="str">
        <f>IF(NOT(D9=""),D9,"N/A")</f>
        <v>N/A</v>
      </c>
      <c r="H46" s="16"/>
    </row>
    <row r="47" spans="2:8" x14ac:dyDescent="0.3">
      <c r="C47" s="25"/>
      <c r="F47" s="14"/>
      <c r="G47" s="37"/>
      <c r="H47" s="16"/>
    </row>
    <row r="48" spans="2:8" x14ac:dyDescent="0.3">
      <c r="C48" s="25"/>
      <c r="F48" s="20" t="s">
        <v>44</v>
      </c>
      <c r="G48" s="21" t="str">
        <f>IF(OR(D11="",D9="",D11="N/A",D9="N/A"),"N/A",(IF(G46-G45=0,1,G46-G45)))</f>
        <v>N/A</v>
      </c>
      <c r="H48" s="22" t="s">
        <v>7</v>
      </c>
    </row>
    <row r="49" spans="2:8" x14ac:dyDescent="0.3">
      <c r="G49" s="25"/>
    </row>
    <row r="50" spans="2:8" x14ac:dyDescent="0.3">
      <c r="G50" s="25"/>
    </row>
    <row r="51" spans="2:8" x14ac:dyDescent="0.3">
      <c r="F51" s="65" t="s">
        <v>30</v>
      </c>
      <c r="G51" s="12" t="str">
        <f>IF(NOT(D11=""),D11,"N/A")</f>
        <v>N/A</v>
      </c>
      <c r="H51" s="13"/>
    </row>
    <row r="52" spans="2:8" x14ac:dyDescent="0.3">
      <c r="F52" s="14" t="s">
        <v>6</v>
      </c>
      <c r="G52" s="15" t="str">
        <f>IF(NOT(D9=""),D9,"N/A")</f>
        <v>N/A</v>
      </c>
      <c r="H52" s="16"/>
    </row>
    <row r="53" spans="2:8" x14ac:dyDescent="0.3">
      <c r="B53" s="3"/>
      <c r="F53" s="14"/>
      <c r="G53" s="37"/>
      <c r="H53" s="16"/>
    </row>
    <row r="54" spans="2:8" x14ac:dyDescent="0.3">
      <c r="C54" s="25"/>
      <c r="F54" s="20" t="s">
        <v>45</v>
      </c>
      <c r="G54" s="21" t="str">
        <f>IF(OR(D11="",D9="",D11="N/A",D9="N/A"),"N/A",(IF(G52-G51=0,1,G52-G51)))</f>
        <v>N/A</v>
      </c>
      <c r="H54" s="22" t="s">
        <v>7</v>
      </c>
    </row>
    <row r="55" spans="2:8" x14ac:dyDescent="0.3">
      <c r="C55" s="25"/>
      <c r="F55" s="3"/>
    </row>
    <row r="56" spans="2:8" x14ac:dyDescent="0.3">
      <c r="G56" s="25"/>
    </row>
    <row r="57" spans="2:8" x14ac:dyDescent="0.3">
      <c r="G57" s="25"/>
    </row>
    <row r="59" spans="2:8" x14ac:dyDescent="0.3">
      <c r="B59" s="3"/>
    </row>
    <row r="60" spans="2:8" x14ac:dyDescent="0.3">
      <c r="B60" s="3"/>
    </row>
    <row r="61" spans="2:8" x14ac:dyDescent="0.3">
      <c r="C61" s="25"/>
    </row>
    <row r="62" spans="2:8" x14ac:dyDescent="0.3">
      <c r="C62" s="25"/>
    </row>
    <row r="67" spans="2:3" x14ac:dyDescent="0.3">
      <c r="B67" s="3"/>
    </row>
    <row r="68" spans="2:3" x14ac:dyDescent="0.3">
      <c r="C68" s="25"/>
    </row>
    <row r="69" spans="2:3" x14ac:dyDescent="0.3">
      <c r="C69" s="25"/>
    </row>
  </sheetData>
  <sheetProtection algorithmName="SHA-512" hashValue="8gzod/yvPIYG+EgbiDQppYCVr95/MCGJ2sBQ3LxlF4U/SIpYJTePvnXcIQhvo/cwJdlhNfK3LpVXfZcg7Hb+wg==" saltValue="A81vWHYOSwiGuzc99336hg==" spinCount="100000" sheet="1" objects="1" scenarios="1"/>
  <protectedRanges>
    <protectedRange sqref="D9:D15" name="Bereik1"/>
  </protectedRanges>
  <mergeCells count="8">
    <mergeCell ref="B14:C14"/>
    <mergeCell ref="B15:C15"/>
    <mergeCell ref="B8:C8"/>
    <mergeCell ref="B9:C9"/>
    <mergeCell ref="B10:C10"/>
    <mergeCell ref="B11:C11"/>
    <mergeCell ref="B12:C12"/>
    <mergeCell ref="B13:C13"/>
  </mergeCells>
  <conditionalFormatting sqref="G12:H12">
    <cfRule type="expression" dxfId="22" priority="23">
      <formula>$G12&lt;0</formula>
    </cfRule>
  </conditionalFormatting>
  <conditionalFormatting sqref="F19:H19">
    <cfRule type="expression" dxfId="21" priority="22">
      <formula>$G19&lt;0</formula>
    </cfRule>
  </conditionalFormatting>
  <conditionalFormatting sqref="G24:H24">
    <cfRule type="expression" dxfId="20" priority="21">
      <formula>$G24&lt;0</formula>
    </cfRule>
  </conditionalFormatting>
  <conditionalFormatting sqref="G30:H30">
    <cfRule type="expression" dxfId="19" priority="20">
      <formula>$G30&lt;0</formula>
    </cfRule>
  </conditionalFormatting>
  <conditionalFormatting sqref="G36:H36">
    <cfRule type="expression" dxfId="18" priority="19">
      <formula>$G36&lt;0</formula>
    </cfRule>
  </conditionalFormatting>
  <conditionalFormatting sqref="G42:H42">
    <cfRule type="expression" dxfId="17" priority="18">
      <formula>$G42&lt;0</formula>
    </cfRule>
  </conditionalFormatting>
  <conditionalFormatting sqref="G48:H48">
    <cfRule type="expression" dxfId="16" priority="17">
      <formula>$G48&lt;0</formula>
    </cfRule>
  </conditionalFormatting>
  <conditionalFormatting sqref="G54:H54">
    <cfRule type="expression" dxfId="15" priority="16">
      <formula>$G54&lt;0</formula>
    </cfRule>
  </conditionalFormatting>
  <conditionalFormatting sqref="D9:D15">
    <cfRule type="expression" dxfId="14" priority="10">
      <formula>$D9=""</formula>
    </cfRule>
    <cfRule type="expression" dxfId="13" priority="11">
      <formula>IF(NOT(OR($D9="",$D9="N/A")),$D9&gt;TODAY())</formula>
    </cfRule>
  </conditionalFormatting>
  <conditionalFormatting sqref="D11">
    <cfRule type="expression" dxfId="12" priority="12">
      <formula>IF(NOT($D$12=""),$D$12&lt;$D$11)</formula>
    </cfRule>
    <cfRule type="expression" dxfId="11" priority="15">
      <formula>IF(NOT($D$14=""),$D$14&lt;$D$11)</formula>
    </cfRule>
  </conditionalFormatting>
  <conditionalFormatting sqref="D12">
    <cfRule type="expression" dxfId="10" priority="14">
      <formula>IF(NOT($D$11=""),$D$12&lt;$D$11)</formula>
    </cfRule>
  </conditionalFormatting>
  <conditionalFormatting sqref="D14">
    <cfRule type="expression" dxfId="9" priority="13">
      <formula>IF(NOT($D$11=""),$D$14&lt;$D$11)</formula>
    </cfRule>
  </conditionalFormatting>
  <conditionalFormatting sqref="G18:H18">
    <cfRule type="expression" dxfId="8" priority="9">
      <formula>$G18&lt;0</formula>
    </cfRule>
  </conditionalFormatting>
  <conditionalFormatting sqref="F12">
    <cfRule type="expression" dxfId="7" priority="8">
      <formula>$G12&lt;0</formula>
    </cfRule>
  </conditionalFormatting>
  <conditionalFormatting sqref="F18">
    <cfRule type="expression" dxfId="6" priority="7">
      <formula>$G18&lt;0</formula>
    </cfRule>
  </conditionalFormatting>
  <conditionalFormatting sqref="F24">
    <cfRule type="expression" dxfId="5" priority="6">
      <formula>$G24&lt;0</formula>
    </cfRule>
  </conditionalFormatting>
  <conditionalFormatting sqref="F30">
    <cfRule type="expression" dxfId="4" priority="5">
      <formula>$G30&lt;0</formula>
    </cfRule>
  </conditionalFormatting>
  <conditionalFormatting sqref="F36">
    <cfRule type="expression" dxfId="3" priority="4">
      <formula>$G36&lt;0</formula>
    </cfRule>
  </conditionalFormatting>
  <conditionalFormatting sqref="F42">
    <cfRule type="expression" dxfId="2" priority="3">
      <formula>$G42&lt;0</formula>
    </cfRule>
  </conditionalFormatting>
  <conditionalFormatting sqref="F48">
    <cfRule type="expression" dxfId="1" priority="2">
      <formula>$G48&lt;0</formula>
    </cfRule>
  </conditionalFormatting>
  <conditionalFormatting sqref="F54">
    <cfRule type="expression" dxfId="0" priority="1">
      <formula>$G54&lt;0</formula>
    </cfRule>
  </conditionalFormatting>
  <dataValidations count="1">
    <dataValidation type="date" operator="lessThanOrEqual" allowBlank="1" showInputMessage="1" showErrorMessage="1" sqref="C61 C54:C55 C68:C69 G37:G40 G49 C39 G56:G57 G33:G34" xr:uid="{00000000-0002-0000-0200-000000000000}">
      <formula1>TODAY()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40CD2E9CE97F468D193A2443482FE7" ma:contentTypeVersion="16" ma:contentTypeDescription="Een nieuw document maken." ma:contentTypeScope="" ma:versionID="14294bb7c1d80139b015cb595da5564d">
  <xsd:schema xmlns:xsd="http://www.w3.org/2001/XMLSchema" xmlns:xs="http://www.w3.org/2001/XMLSchema" xmlns:p="http://schemas.microsoft.com/office/2006/metadata/properties" xmlns:ns2="0802233c-89de-4432-840a-7716719c8e1d" xmlns:ns3="d88828ca-48e5-4f33-81f9-aa4bbbddf83c" targetNamespace="http://schemas.microsoft.com/office/2006/metadata/properties" ma:root="true" ma:fieldsID="6b94e2443bf6c1ae31ace58775cc7e1c" ns2:_="" ns3:_="">
    <xsd:import namespace="0802233c-89de-4432-840a-7716719c8e1d"/>
    <xsd:import namespace="d88828ca-48e5-4f33-81f9-aa4bbbddf8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2233c-89de-4432-840a-7716719c8e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996e3adb-1be4-4cd5-a252-20b6c0e6b2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828ca-48e5-4f33-81f9-aa4bbbddf83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b7bf966-2cf6-46f0-b3c6-a0647c8681d5}" ma:internalName="TaxCatchAll" ma:showField="CatchAllData" ma:web="d88828ca-48e5-4f33-81f9-aa4bbbddf8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8828ca-48e5-4f33-81f9-aa4bbbddf83c" xsi:nil="true"/>
    <lcf76f155ced4ddcb4097134ff3c332f xmlns="0802233c-89de-4432-840a-7716719c8e1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23E70BA-868C-4ECB-8494-A870603192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BEB98F-DC0F-4E93-AD60-7E6861789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02233c-89de-4432-840a-7716719c8e1d"/>
    <ds:schemaRef ds:uri="d88828ca-48e5-4f33-81f9-aa4bbbddf8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3454DF-214D-4805-9891-B0CD71ED9BBC}">
  <ds:schemaRefs>
    <ds:schemaRef ds:uri="http://schemas.microsoft.com/office/2006/metadata/properties"/>
    <ds:schemaRef ds:uri="http://schemas.microsoft.com/office/infopath/2007/PartnerControls"/>
    <ds:schemaRef ds:uri="d88828ca-48e5-4f33-81f9-aa4bbbddf83c"/>
    <ds:schemaRef ds:uri="0802233c-89de-4432-840a-7716719c8e1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 Age at death</vt:lpstr>
      <vt:lpstr>2 Community-acquired infection</vt:lpstr>
      <vt:lpstr>2.1 Hospital-acquired infection</vt:lpstr>
    </vt:vector>
  </TitlesOfParts>
  <Manager/>
  <Company>UMC Utrecht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Vernooij-2, F.S.</dc:creator>
  <cp:keywords/>
  <dc:description/>
  <cp:lastModifiedBy>Vernooij-2, F.S. (Femke)</cp:lastModifiedBy>
  <cp:revision/>
  <dcterms:created xsi:type="dcterms:W3CDTF">2022-02-16T14:20:47Z</dcterms:created>
  <dcterms:modified xsi:type="dcterms:W3CDTF">2024-02-06T10:22:44Z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0x0101009E40CD2E9CE97F468D193A2443482FE7</vt:lpwstr>
  </property>
  <property fmtid="{D5CDD505-2E9C-101B-9397-08002B2CF9AE}" pid="3" name="MediaServiceImageTags">
    <vt:lpwstr/>
  </property>
</Properties>
</file>